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oice\Desktop\Budget Workbooks 2022\"/>
    </mc:Choice>
  </mc:AlternateContent>
  <xr:revisionPtr revIDLastSave="0" documentId="8_{6A637C1C-A8E2-4F9F-8322-4A9256AB107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5-YR Budg" sheetId="1" r:id="rId1"/>
  </sheets>
  <definedNames>
    <definedName name="_xlnm.Print_Area" localSheetId="0">'5-YR Budg'!$A$1:$S$58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4" i="1"/>
  <c r="M8" i="1"/>
  <c r="M9" i="1" s="1"/>
  <c r="N18" i="1" l="1"/>
  <c r="R18" i="1"/>
  <c r="Q18" i="1"/>
  <c r="P18" i="1"/>
  <c r="O18" i="1"/>
  <c r="M10" i="1"/>
  <c r="P9" i="1"/>
  <c r="O9" i="1"/>
  <c r="N9" i="1"/>
  <c r="R9" i="1"/>
  <c r="Q9" i="1"/>
  <c r="R17" i="1"/>
  <c r="Q17" i="1"/>
  <c r="P17" i="1"/>
  <c r="O17" i="1"/>
  <c r="N17" i="1"/>
  <c r="K11" i="1"/>
  <c r="K10" i="1"/>
  <c r="K9" i="1"/>
  <c r="M11" i="1" l="1"/>
  <c r="Q10" i="1"/>
  <c r="P10" i="1"/>
  <c r="O10" i="1"/>
  <c r="N10" i="1"/>
  <c r="R10" i="1"/>
  <c r="K17" i="1"/>
  <c r="K18" i="1"/>
  <c r="P11" i="1" l="1"/>
  <c r="Q11" i="1"/>
  <c r="I25" i="1" s="1"/>
  <c r="R11" i="1"/>
  <c r="J25" i="1" s="1"/>
  <c r="O11" i="1"/>
  <c r="G25" i="1" s="1"/>
  <c r="N11" i="1"/>
  <c r="F25" i="1" s="1"/>
  <c r="J24" i="1"/>
  <c r="G23" i="1"/>
  <c r="F24" i="1"/>
  <c r="H23" i="1"/>
  <c r="G24" i="1"/>
  <c r="I23" i="1"/>
  <c r="H24" i="1"/>
  <c r="J23" i="1"/>
  <c r="I24" i="1"/>
  <c r="H25" i="1"/>
  <c r="F23" i="1"/>
  <c r="H31" i="1"/>
  <c r="J32" i="1"/>
  <c r="H32" i="1"/>
  <c r="I31" i="1"/>
  <c r="G31" i="1"/>
  <c r="I32" i="1"/>
  <c r="G32" i="1"/>
  <c r="J31" i="1"/>
  <c r="F31" i="1"/>
  <c r="F32" i="1"/>
  <c r="K49" i="1"/>
  <c r="K48" i="1"/>
  <c r="K47" i="1"/>
  <c r="K23" i="1" l="1"/>
  <c r="K25" i="1"/>
  <c r="K24" i="1"/>
  <c r="K31" i="1"/>
  <c r="K32" i="1"/>
  <c r="R14" i="1"/>
  <c r="J28" i="1" s="1"/>
  <c r="N7" i="1"/>
  <c r="F21" i="1" s="1"/>
  <c r="K38" i="1"/>
  <c r="J57" i="1"/>
  <c r="I57" i="1"/>
  <c r="H57" i="1"/>
  <c r="G57" i="1"/>
  <c r="F57" i="1"/>
  <c r="R15" i="1"/>
  <c r="J29" i="1" s="1"/>
  <c r="R13" i="1"/>
  <c r="J27" i="1" s="1"/>
  <c r="R7" i="1"/>
  <c r="J21" i="1" s="1"/>
  <c r="K46" i="1"/>
  <c r="K45" i="1"/>
  <c r="S52" i="1" s="1"/>
  <c r="K36" i="1"/>
  <c r="K37" i="1"/>
  <c r="K39" i="1"/>
  <c r="K40" i="1"/>
  <c r="K41" i="1"/>
  <c r="O52" i="1" s="1"/>
  <c r="K44" i="1"/>
  <c r="R52" i="1" s="1"/>
  <c r="K50" i="1"/>
  <c r="K43" i="1"/>
  <c r="Q52" i="1" s="1"/>
  <c r="K42" i="1"/>
  <c r="P52" i="1" s="1"/>
  <c r="K35" i="1"/>
  <c r="K19" i="1"/>
  <c r="K16" i="1"/>
  <c r="K15" i="1"/>
  <c r="K14" i="1"/>
  <c r="K13" i="1"/>
  <c r="K12" i="1"/>
  <c r="K8" i="1"/>
  <c r="K7" i="1"/>
  <c r="J20" i="1"/>
  <c r="R8" i="1"/>
  <c r="J22" i="1" s="1"/>
  <c r="R12" i="1"/>
  <c r="J26" i="1" s="1"/>
  <c r="N13" i="1"/>
  <c r="F27" i="1" s="1"/>
  <c r="N14" i="1"/>
  <c r="F28" i="1" s="1"/>
  <c r="N15" i="1"/>
  <c r="F29" i="1" s="1"/>
  <c r="R16" i="1"/>
  <c r="J30" i="1" s="1"/>
  <c r="R19" i="1"/>
  <c r="J33" i="1" s="1"/>
  <c r="N19" i="1"/>
  <c r="F33" i="1" s="1"/>
  <c r="O7" i="1"/>
  <c r="G21" i="1" s="1"/>
  <c r="O12" i="1"/>
  <c r="G26" i="1" s="1"/>
  <c r="O13" i="1"/>
  <c r="G27" i="1" s="1"/>
  <c r="O14" i="1"/>
  <c r="G28" i="1" s="1"/>
  <c r="O15" i="1"/>
  <c r="G29" i="1" s="1"/>
  <c r="O19" i="1"/>
  <c r="G33" i="1" s="1"/>
  <c r="P7" i="1"/>
  <c r="H21" i="1" s="1"/>
  <c r="P8" i="1"/>
  <c r="H22" i="1" s="1"/>
  <c r="P12" i="1"/>
  <c r="H26" i="1" s="1"/>
  <c r="P13" i="1"/>
  <c r="H27" i="1" s="1"/>
  <c r="P14" i="1"/>
  <c r="H28" i="1" s="1"/>
  <c r="P15" i="1"/>
  <c r="H29" i="1" s="1"/>
  <c r="P19" i="1"/>
  <c r="H33" i="1" s="1"/>
  <c r="Q7" i="1"/>
  <c r="I21" i="1" s="1"/>
  <c r="Q8" i="1"/>
  <c r="I22" i="1" s="1"/>
  <c r="Q12" i="1"/>
  <c r="I26" i="1" s="1"/>
  <c r="Q13" i="1"/>
  <c r="I27" i="1" s="1"/>
  <c r="Q14" i="1"/>
  <c r="I28" i="1" s="1"/>
  <c r="Q15" i="1"/>
  <c r="I29" i="1" s="1"/>
  <c r="Q19" i="1"/>
  <c r="I33" i="1" s="1"/>
  <c r="F20" i="1"/>
  <c r="G20" i="1"/>
  <c r="H20" i="1"/>
  <c r="I20" i="1"/>
  <c r="N12" i="1"/>
  <c r="F26" i="1" s="1"/>
  <c r="N8" i="1" l="1"/>
  <c r="F22" i="1" s="1"/>
  <c r="O8" i="1"/>
  <c r="G22" i="1" s="1"/>
  <c r="Q16" i="1"/>
  <c r="I30" i="1" s="1"/>
  <c r="I34" i="1" s="1"/>
  <c r="I51" i="1" s="1"/>
  <c r="P16" i="1"/>
  <c r="H30" i="1" s="1"/>
  <c r="H34" i="1" s="1"/>
  <c r="H51" i="1" s="1"/>
  <c r="O16" i="1"/>
  <c r="G30" i="1" s="1"/>
  <c r="N16" i="1"/>
  <c r="F30" i="1" s="1"/>
  <c r="K57" i="1"/>
  <c r="K29" i="1"/>
  <c r="K21" i="1"/>
  <c r="K27" i="1"/>
  <c r="K28" i="1"/>
  <c r="J34" i="1"/>
  <c r="J51" i="1" s="1"/>
  <c r="K26" i="1"/>
  <c r="K33" i="1"/>
  <c r="K20" i="1"/>
  <c r="K22" i="1" l="1"/>
  <c r="G34" i="1"/>
  <c r="G51" i="1" s="1"/>
  <c r="K30" i="1"/>
  <c r="F34" i="1"/>
  <c r="F51" i="1" s="1"/>
  <c r="K34" i="1" l="1"/>
  <c r="K51" i="1" s="1"/>
  <c r="M52" i="1" s="1"/>
  <c r="M55" i="1" l="1"/>
  <c r="K52" i="1" s="1"/>
  <c r="G52" i="1" s="1"/>
  <c r="G53" i="1" s="1"/>
  <c r="H52" i="1" l="1"/>
  <c r="H53" i="1" s="1"/>
  <c r="F52" i="1"/>
  <c r="F53" i="1" s="1"/>
  <c r="K53" i="1"/>
  <c r="I52" i="1"/>
  <c r="I53" i="1" s="1"/>
  <c r="J52" i="1" l="1"/>
  <c r="J53" i="1" s="1"/>
</calcChain>
</file>

<file path=xl/sharedStrings.xml><?xml version="1.0" encoding="utf-8"?>
<sst xmlns="http://schemas.openxmlformats.org/spreadsheetml/2006/main" count="133" uniqueCount="112">
  <si>
    <t xml:space="preserve">      Total Salaries and Wages</t>
  </si>
  <si>
    <t>Materials and Supplies</t>
  </si>
  <si>
    <t>Publication Costs/Page Charges</t>
  </si>
  <si>
    <t>Yr. 1</t>
  </si>
  <si>
    <t>Yr. 2</t>
  </si>
  <si>
    <t>Yr. 3</t>
  </si>
  <si>
    <t>Yr. 4</t>
  </si>
  <si>
    <t>Total</t>
  </si>
  <si>
    <t>F/B Rates</t>
  </si>
  <si>
    <t>F/B Yr. 1</t>
  </si>
  <si>
    <t>F/B Yr. 2</t>
  </si>
  <si>
    <t>F/B Yr. 3</t>
  </si>
  <si>
    <t>F/B Yr. 4</t>
  </si>
  <si>
    <t>Subcontract 1</t>
  </si>
  <si>
    <t>Subcontract 2</t>
  </si>
  <si>
    <t>Subcontract 3</t>
  </si>
  <si>
    <t>Sub 1</t>
  </si>
  <si>
    <t>Sub 2</t>
  </si>
  <si>
    <t>Sub 3</t>
  </si>
  <si>
    <t>Negotiated Rate</t>
  </si>
  <si>
    <t>USDA Rate</t>
  </si>
  <si>
    <t>Hourly Wages</t>
  </si>
  <si>
    <t>Tuition</t>
  </si>
  <si>
    <t xml:space="preserve">      ____</t>
  </si>
  <si>
    <t>Salaries and Wages</t>
  </si>
  <si>
    <t>Current USDA Rate =</t>
  </si>
  <si>
    <t>Current Negotiated Rate =</t>
  </si>
  <si>
    <t>F&amp;A/Indirect Costs/Overhead</t>
  </si>
  <si>
    <t xml:space="preserve">      Total Federal Funds (TFF)</t>
  </si>
  <si>
    <t xml:space="preserve">      Total Direct Costs (TDC)</t>
  </si>
  <si>
    <t>Secretarial-Clerical (Normally Unallowable)</t>
  </si>
  <si>
    <t>Yr. 5</t>
  </si>
  <si>
    <t>Subcontract 4</t>
  </si>
  <si>
    <t>Subcontract 5</t>
  </si>
  <si>
    <t>Sub 4</t>
  </si>
  <si>
    <t>Sub 5</t>
  </si>
  <si>
    <t>F/B Yr. 5</t>
  </si>
  <si>
    <t>=</t>
  </si>
  <si>
    <t>Subcontract yearly amts for USDA budget forms</t>
  </si>
  <si>
    <t>Travel Domestic</t>
  </si>
  <si>
    <t xml:space="preserve">     Total Salaries/Wages/Fringe</t>
  </si>
  <si>
    <t>Fringe - Hourly Wages</t>
  </si>
  <si>
    <t>Fringe - Graduate Students</t>
  </si>
  <si>
    <t>only complete the shaded cells</t>
  </si>
  <si>
    <t>Undergrad Students</t>
  </si>
  <si>
    <t>Research Associates</t>
  </si>
  <si>
    <t>PD/Co-PD(s)</t>
  </si>
  <si>
    <t>Fringe - PD/Co-PD(s)</t>
  </si>
  <si>
    <t>Fringe - Research Associates</t>
  </si>
  <si>
    <t>Fringe - Post-doc(s)</t>
  </si>
  <si>
    <t>Fringe - Undergrad Students</t>
  </si>
  <si>
    <t>Fringe - Secretarial-Clerical</t>
  </si>
  <si>
    <t>Travel Foreign</t>
  </si>
  <si>
    <r>
      <t xml:space="preserve">BUDGET WORKSHEET - </t>
    </r>
    <r>
      <rPr>
        <b/>
        <sz val="12"/>
        <color rgb="FFFF0000"/>
        <rFont val="Arial"/>
        <family val="2"/>
      </rPr>
      <t>Grant Program Name Here; Pd Name Here</t>
    </r>
  </si>
  <si>
    <t xml:space="preserve">Project Dates: </t>
  </si>
  <si>
    <t>BEGIN  to  END</t>
  </si>
  <si>
    <t>of Total Direct Costs (same as 30% of TFF)</t>
  </si>
  <si>
    <r>
      <t xml:space="preserve">Other Direct Costs 1 </t>
    </r>
    <r>
      <rPr>
        <sz val="10"/>
        <color rgb="FFFF0000"/>
        <rFont val="Arial"/>
        <family val="2"/>
      </rPr>
      <t xml:space="preserve">- </t>
    </r>
  </si>
  <si>
    <r>
      <t>Other Direct Costs 2</t>
    </r>
    <r>
      <rPr>
        <sz val="10"/>
        <color rgb="FFFF0000"/>
        <rFont val="Arial"/>
        <family val="2"/>
      </rPr>
      <t xml:space="preserve"> - </t>
    </r>
  </si>
  <si>
    <t>Other 1</t>
  </si>
  <si>
    <t>Other 2</t>
  </si>
  <si>
    <t>Other 3</t>
  </si>
  <si>
    <t>Fringe - Other 1</t>
  </si>
  <si>
    <t>Fringe - Other 2</t>
  </si>
  <si>
    <t>Fringe - Other 3</t>
  </si>
  <si>
    <r>
      <t xml:space="preserve">Other Direct Costs </t>
    </r>
    <r>
      <rPr>
        <sz val="10"/>
        <color rgb="FFFF0000"/>
        <rFont val="Arial"/>
        <family val="2"/>
      </rPr>
      <t xml:space="preserve">- </t>
    </r>
    <r>
      <rPr>
        <b/>
        <sz val="10"/>
        <color rgb="FFFF0000"/>
        <rFont val="Arial"/>
        <family val="2"/>
      </rPr>
      <t>RENTAL/USER FEES</t>
    </r>
  </si>
  <si>
    <t>$$$</t>
  </si>
  <si>
    <t>Other Direct Costs 3 -</t>
  </si>
  <si>
    <t>Post-doc(s)</t>
  </si>
  <si>
    <t xml:space="preserve">Post-doc(s) </t>
  </si>
  <si>
    <r>
      <t xml:space="preserve">Graduate Students </t>
    </r>
    <r>
      <rPr>
        <sz val="10"/>
        <color rgb="FFFF0000"/>
        <rFont val="Arial"/>
        <family val="2"/>
      </rPr>
      <t>(see TUITION side panel)</t>
    </r>
  </si>
  <si>
    <t>TUITION FOR GRADUATE STUDENTS</t>
  </si>
  <si>
    <t>If you have requested salary for graduate</t>
  </si>
  <si>
    <t>student(s) but are NOT also requesting</t>
  </si>
  <si>
    <t>corresponding tuition, state below the</t>
  </si>
  <si>
    <t>be funded.</t>
  </si>
  <si>
    <t>&lt;&lt; equipment $ threshhold total</t>
  </si>
  <si>
    <t xml:space="preserve"> S/H, installation costs, etc.</t>
  </si>
  <si>
    <t>https://research.uark.edu/units/rssp/investigator-s-toolbox.php</t>
  </si>
  <si>
    <t>source that you or your UA coPIs intend to</t>
  </si>
  <si>
    <t xml:space="preserve">use to cover tuition, should this proposal </t>
  </si>
  <si>
    <t>*recommended to include annual increase of 3%.</t>
  </si>
  <si>
    <t>GA Stipend* Information:</t>
  </si>
  <si>
    <t>GA Tuition** Information:</t>
  </si>
  <si>
    <t>**recommended to include annual increase of 5%.</t>
  </si>
  <si>
    <t xml:space="preserve">   &lt;&lt;   e.g., greenhouse, growth chamber, plot maintenance, audio/visual , conference room, etc.</t>
  </si>
  <si>
    <r>
      <t>Equipment total (</t>
    </r>
    <r>
      <rPr>
        <u/>
        <sz val="10"/>
        <rFont val="Arial"/>
        <family val="2"/>
      </rPr>
      <t>&gt;</t>
    </r>
    <r>
      <rPr>
        <sz val="10"/>
        <color rgb="FFFF0000"/>
        <rFont val="Arial"/>
        <family val="2"/>
      </rPr>
      <t xml:space="preserve">$5,000 </t>
    </r>
    <r>
      <rPr>
        <b/>
        <u/>
        <sz val="10"/>
        <color rgb="FFFF0000"/>
        <rFont val="Arial"/>
        <family val="2"/>
      </rPr>
      <t>per item</t>
    </r>
    <r>
      <rPr>
        <sz val="10"/>
        <rFont val="Arial"/>
        <family val="2"/>
      </rPr>
      <t>)</t>
    </r>
  </si>
  <si>
    <t>DO NOT REMOVE THIS BOX</t>
  </si>
  <si>
    <t>https://aaesbusinessoffice.uark.edu/personnel/</t>
  </si>
  <si>
    <t>https://graduate-and-international.uark.edu/graduate/current-students/student-resource/graduate-handbook/registration.php</t>
  </si>
  <si>
    <t>GA enrollment limits:</t>
  </si>
  <si>
    <t>Count Of Senior Personnel Positions</t>
  </si>
  <si>
    <t>position title here</t>
  </si>
  <si>
    <r>
      <t xml:space="preserve">=PIs: </t>
    </r>
    <r>
      <rPr>
        <b/>
        <u/>
        <sz val="12"/>
        <rFont val="Arial"/>
        <family val="2"/>
      </rPr>
      <t>only complete the shaded cells</t>
    </r>
    <r>
      <rPr>
        <sz val="10"/>
        <rFont val="Arial"/>
        <family val="2"/>
      </rPr>
      <t xml:space="preserve">.  </t>
    </r>
    <r>
      <rPr>
        <sz val="10"/>
        <color rgb="FFFF0000"/>
        <rFont val="Arial"/>
        <family val="2"/>
      </rPr>
      <t xml:space="preserve">IF YOU NEED ADDITIONS OR DELETIONS TO THIS SPREADSHEET, </t>
    </r>
    <r>
      <rPr>
        <b/>
        <sz val="10"/>
        <color rgb="FFFF0000"/>
        <rFont val="Arial"/>
        <family val="2"/>
      </rPr>
      <t>ASK a grant specialist - DO NOT DO IT YOURSELF.</t>
    </r>
  </si>
  <si>
    <t>https://www.uasys.edu/campuses-units/</t>
  </si>
  <si>
    <t xml:space="preserve">   &lt;&lt;   $453/hour per campus UAF RSSP ofc on 15 hours &gt;&gt;&gt;</t>
  </si>
  <si>
    <r>
      <t xml:space="preserve"> needs to </t>
    </r>
    <r>
      <rPr>
        <b/>
        <sz val="10"/>
        <rFont val="Arial"/>
        <family val="2"/>
      </rPr>
      <t xml:space="preserve">include </t>
    </r>
    <r>
      <rPr>
        <sz val="10"/>
        <rFont val="Arial"/>
        <family val="2"/>
      </rPr>
      <t>taxes,</t>
    </r>
  </si>
  <si>
    <t>*</t>
  </si>
  <si>
    <t>CES &amp; intrasystem subs*</t>
  </si>
  <si>
    <t xml:space="preserve">Subcontracts UA -- </t>
  </si>
  <si>
    <r>
      <rPr>
        <b/>
        <sz val="10"/>
        <color rgb="FFFF0000"/>
        <rFont val="Arial"/>
        <family val="2"/>
      </rPr>
      <t>INTRASYSTEM</t>
    </r>
    <r>
      <rPr>
        <sz val="10"/>
        <color rgb="FFFF0000"/>
        <rFont val="Arial"/>
        <family val="2"/>
      </rPr>
      <t xml:space="preserve"> subs -- typical subcontractor documents required.</t>
    </r>
  </si>
  <si>
    <t>UA System units &amp; campuses listed here:</t>
  </si>
  <si>
    <t xml:space="preserve">   &lt;&lt;  this line omitted from AES calcs for IDC.</t>
  </si>
  <si>
    <r>
      <rPr>
        <b/>
        <sz val="10"/>
        <color rgb="FFFF0000"/>
        <rFont val="Arial"/>
        <family val="2"/>
      </rPr>
      <t>CES subs</t>
    </r>
    <r>
      <rPr>
        <sz val="10"/>
        <color rgb="FFFF0000"/>
        <rFont val="Arial"/>
        <family val="2"/>
      </rPr>
      <t xml:space="preserve"> -- only budget justification is required.</t>
    </r>
  </si>
  <si>
    <t xml:space="preserve">Proposal Title:  </t>
  </si>
  <si>
    <t>of Modified Total Direct Costs (effective July 1, 2021)</t>
  </si>
  <si>
    <t>for UADA PI/PD</t>
  </si>
  <si>
    <t>for UADA PI/PD #1</t>
  </si>
  <si>
    <t>for UADA PI/PD #2</t>
  </si>
  <si>
    <t>for UADA PI/PD #3</t>
  </si>
  <si>
    <t>Template revision date:  06/30/2022</t>
  </si>
  <si>
    <t>2023 effective July1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</si>
</sst>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%"/>
    <numFmt numFmtId="165" formatCode="0.0000"/>
  </numFmts>
  <fonts count="18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38" fontId="0" fillId="0" borderId="0" xfId="0" applyNumberFormat="1" applyAlignment="1">
      <alignment horizontal="center"/>
    </xf>
    <xf numFmtId="38" fontId="0" fillId="0" borderId="0" xfId="0" applyNumberFormat="1"/>
    <xf numFmtId="38" fontId="0" fillId="0" borderId="1" xfId="0" applyNumberFormat="1" applyBorder="1"/>
    <xf numFmtId="38" fontId="0" fillId="0" borderId="2" xfId="0" applyNumberFormat="1" applyBorder="1"/>
    <xf numFmtId="38" fontId="0" fillId="0" borderId="3" xfId="0" applyNumberFormat="1" applyBorder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8" fontId="0" fillId="0" borderId="4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/>
    <xf numFmtId="38" fontId="0" fillId="2" borderId="0" xfId="0" applyNumberFormat="1" applyFill="1"/>
    <xf numFmtId="0" fontId="2" fillId="0" borderId="0" xfId="0" applyFont="1" applyAlignment="1">
      <alignment horizontal="left"/>
    </xf>
    <xf numFmtId="8" fontId="0" fillId="0" borderId="0" xfId="0" applyNumberFormat="1"/>
    <xf numFmtId="0" fontId="7" fillId="0" borderId="0" xfId="0" applyFont="1"/>
    <xf numFmtId="0" fontId="3" fillId="0" borderId="0" xfId="0" applyFont="1" applyAlignment="1">
      <alignment horizontal="right"/>
    </xf>
    <xf numFmtId="38" fontId="3" fillId="0" borderId="0" xfId="0" quotePrefix="1" applyNumberFormat="1" applyFont="1"/>
    <xf numFmtId="0" fontId="10" fillId="0" borderId="0" xfId="0" applyFont="1"/>
    <xf numFmtId="0" fontId="1" fillId="0" borderId="3" xfId="0" applyFont="1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/>
    <xf numFmtId="38" fontId="0" fillId="0" borderId="7" xfId="0" applyNumberFormat="1" applyBorder="1"/>
    <xf numFmtId="0" fontId="0" fillId="0" borderId="8" xfId="0" applyBorder="1"/>
    <xf numFmtId="0" fontId="0" fillId="3" borderId="0" xfId="0" applyFill="1"/>
    <xf numFmtId="0" fontId="3" fillId="3" borderId="0" xfId="0" applyFont="1" applyFill="1"/>
    <xf numFmtId="0" fontId="9" fillId="0" borderId="0" xfId="0" applyFont="1"/>
    <xf numFmtId="165" fontId="0" fillId="0" borderId="0" xfId="0" applyNumberFormat="1"/>
    <xf numFmtId="38" fontId="0" fillId="2" borderId="5" xfId="0" applyNumberFormat="1" applyFill="1" applyBorder="1" applyAlignment="1">
      <alignment horizontal="center"/>
    </xf>
    <xf numFmtId="0" fontId="0" fillId="4" borderId="0" xfId="0" applyFill="1"/>
    <xf numFmtId="0" fontId="3" fillId="0" borderId="12" xfId="0" applyFont="1" applyBorder="1"/>
    <xf numFmtId="0" fontId="0" fillId="0" borderId="13" xfId="0" applyBorder="1"/>
    <xf numFmtId="0" fontId="0" fillId="0" borderId="12" xfId="0" applyBorder="1"/>
    <xf numFmtId="0" fontId="13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5" fillId="0" borderId="0" xfId="1"/>
    <xf numFmtId="0" fontId="16" fillId="0" borderId="0" xfId="0" applyFont="1"/>
    <xf numFmtId="0" fontId="0" fillId="2" borderId="12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5" fillId="0" borderId="0" xfId="1" applyBorder="1"/>
    <xf numFmtId="0" fontId="8" fillId="4" borderId="0" xfId="0" applyFont="1" applyFill="1"/>
    <xf numFmtId="0" fontId="17" fillId="0" borderId="0" xfId="0" applyFont="1"/>
    <xf numFmtId="0" fontId="5" fillId="0" borderId="0" xfId="0" applyFont="1" applyAlignment="1">
      <alignment horizontal="right"/>
    </xf>
    <xf numFmtId="0" fontId="3" fillId="5" borderId="0" xfId="0" applyFont="1" applyFill="1"/>
    <xf numFmtId="0" fontId="0" fillId="5" borderId="0" xfId="0" applyFill="1"/>
    <xf numFmtId="40" fontId="0" fillId="5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99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raduate-and-international.uark.edu/graduate/current-students/student-resource/graduate-handbook/registration.php" TargetMode="External"/><Relationship Id="rId2" Type="http://schemas.openxmlformats.org/officeDocument/2006/relationships/hyperlink" Target="https://research.uark.edu/units/rssp/investigator-s-toolbox.php" TargetMode="External"/><Relationship Id="rId1" Type="http://schemas.openxmlformats.org/officeDocument/2006/relationships/hyperlink" Target="https://aaesbusinessoffice.uark.edu/personne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sys.edu/campuses-uni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4"/>
  <sheetViews>
    <sheetView tabSelected="1" topLeftCell="A3" zoomScaleNormal="100" workbookViewId="0">
      <selection activeCell="M16" sqref="M16"/>
    </sheetView>
  </sheetViews>
  <sheetFormatPr defaultRowHeight="12.75" x14ac:dyDescent="0.35"/>
  <cols>
    <col min="2" max="2" width="15.59765625" customWidth="1"/>
    <col min="3" max="3" width="10.265625" bestFit="1" customWidth="1"/>
    <col min="4" max="4" width="10.86328125" customWidth="1"/>
    <col min="5" max="5" width="4.86328125" customWidth="1"/>
    <col min="6" max="6" width="10.86328125" style="2" customWidth="1"/>
    <col min="7" max="7" width="11.1328125" style="2" customWidth="1"/>
    <col min="8" max="8" width="10.3984375" style="2" customWidth="1"/>
    <col min="9" max="10" width="10.265625" style="2" customWidth="1"/>
    <col min="11" max="11" width="11.3984375" style="2" customWidth="1"/>
    <col min="18" max="18" width="11.1328125" customWidth="1"/>
    <col min="21" max="21" width="11" customWidth="1"/>
  </cols>
  <sheetData>
    <row r="1" spans="1:32" ht="15" x14ac:dyDescent="0.4">
      <c r="A1" s="9" t="s">
        <v>53</v>
      </c>
      <c r="J1" s="35" t="s">
        <v>66</v>
      </c>
      <c r="K1" s="22" t="s">
        <v>93</v>
      </c>
    </row>
    <row r="2" spans="1:32" ht="13.15" x14ac:dyDescent="0.4">
      <c r="A2" s="6" t="s">
        <v>25</v>
      </c>
      <c r="C2" s="8">
        <v>0.42857000000000001</v>
      </c>
      <c r="D2" t="s">
        <v>56</v>
      </c>
      <c r="J2" s="2" t="s">
        <v>104</v>
      </c>
    </row>
    <row r="3" spans="1:32" ht="13.15" x14ac:dyDescent="0.4">
      <c r="A3" s="6" t="s">
        <v>26</v>
      </c>
      <c r="C3" s="8">
        <v>0.47</v>
      </c>
      <c r="D3" s="7" t="s">
        <v>105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x14ac:dyDescent="0.35">
      <c r="B4" s="32" t="s">
        <v>54</v>
      </c>
      <c r="C4" s="32" t="s">
        <v>55</v>
      </c>
      <c r="D4" s="32"/>
      <c r="E4" s="31"/>
      <c r="F4"/>
      <c r="G4"/>
      <c r="H4"/>
      <c r="I4"/>
      <c r="J4"/>
      <c r="M4" s="58" t="s">
        <v>111</v>
      </c>
      <c r="N4" s="5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3.15" x14ac:dyDescent="0.4">
      <c r="A5" s="6" t="s">
        <v>24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31</v>
      </c>
      <c r="K5" s="1" t="s">
        <v>7</v>
      </c>
      <c r="M5" s="60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36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x14ac:dyDescent="0.35">
      <c r="A6" s="7" t="s">
        <v>91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x14ac:dyDescent="0.35">
      <c r="A7" s="16" t="s">
        <v>23</v>
      </c>
      <c r="B7" t="s">
        <v>46</v>
      </c>
      <c r="F7" s="17"/>
      <c r="G7" s="17"/>
      <c r="H7" s="17"/>
      <c r="I7" s="17"/>
      <c r="J7" s="17"/>
      <c r="K7" s="3">
        <f>SUM(F7:J7)</f>
        <v>0</v>
      </c>
      <c r="M7" s="34">
        <v>0.316</v>
      </c>
      <c r="N7">
        <f>ROUND(F7*$M$7,0)</f>
        <v>0</v>
      </c>
      <c r="O7">
        <f>ROUND(G7*$M$7,0)</f>
        <v>0</v>
      </c>
      <c r="P7">
        <f>ROUND(H7*$M$7,0)</f>
        <v>0</v>
      </c>
      <c r="Q7">
        <f>ROUND(I7*$M$7,0)</f>
        <v>0</v>
      </c>
      <c r="R7">
        <f>ROUND(J7*$M$7,0)</f>
        <v>0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x14ac:dyDescent="0.35">
      <c r="A8" s="16" t="s">
        <v>23</v>
      </c>
      <c r="B8" s="7" t="s">
        <v>68</v>
      </c>
      <c r="C8" s="7" t="s">
        <v>106</v>
      </c>
      <c r="F8" s="17"/>
      <c r="G8" s="17"/>
      <c r="H8" s="17"/>
      <c r="I8" s="17"/>
      <c r="J8" s="17"/>
      <c r="K8" s="3">
        <f t="shared" ref="K8:K19" si="0">SUM(F8:J8)</f>
        <v>0</v>
      </c>
      <c r="M8" s="34">
        <f>M7</f>
        <v>0.316</v>
      </c>
      <c r="N8">
        <f>ROUND(F8*$M$8,0)</f>
        <v>0</v>
      </c>
      <c r="O8">
        <f>ROUND(G8*$M$8,0)</f>
        <v>0</v>
      </c>
      <c r="P8">
        <f>ROUND(H8*$M$8,0)</f>
        <v>0</v>
      </c>
      <c r="Q8">
        <f>ROUND(I8*$M$8,0)</f>
        <v>0</v>
      </c>
      <c r="R8">
        <f>ROUND(J8*$M$8,0)</f>
        <v>0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x14ac:dyDescent="0.35">
      <c r="A9" s="16" t="s">
        <v>23</v>
      </c>
      <c r="B9" s="7" t="s">
        <v>69</v>
      </c>
      <c r="C9" s="7" t="s">
        <v>107</v>
      </c>
      <c r="F9" s="17"/>
      <c r="G9" s="17"/>
      <c r="H9" s="17"/>
      <c r="I9" s="17"/>
      <c r="J9" s="17"/>
      <c r="K9" s="3">
        <f t="shared" si="0"/>
        <v>0</v>
      </c>
      <c r="M9" s="34">
        <f t="shared" ref="M9:M11" si="1">M8</f>
        <v>0.316</v>
      </c>
      <c r="N9">
        <f>ROUND(F9*$M$9,0)</f>
        <v>0</v>
      </c>
      <c r="O9">
        <f>ROUND(G9*$M$9,0)</f>
        <v>0</v>
      </c>
      <c r="P9">
        <f>ROUND(H9*$M$9,0)</f>
        <v>0</v>
      </c>
      <c r="Q9">
        <f>ROUND(I9*$M$9,0)</f>
        <v>0</v>
      </c>
      <c r="R9">
        <f>ROUND(J9*$M$9,0)</f>
        <v>0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x14ac:dyDescent="0.35">
      <c r="A10" s="16" t="s">
        <v>23</v>
      </c>
      <c r="B10" s="7" t="s">
        <v>69</v>
      </c>
      <c r="C10" s="7" t="s">
        <v>108</v>
      </c>
      <c r="F10" s="17"/>
      <c r="G10" s="17"/>
      <c r="H10" s="17"/>
      <c r="I10" s="17"/>
      <c r="J10" s="17"/>
      <c r="K10" s="3">
        <f t="shared" si="0"/>
        <v>0</v>
      </c>
      <c r="M10" s="34">
        <f t="shared" si="1"/>
        <v>0.316</v>
      </c>
      <c r="N10">
        <f>ROUND(F10*$M$10,0)</f>
        <v>0</v>
      </c>
      <c r="O10">
        <f>ROUND(G10*$M$10,0)</f>
        <v>0</v>
      </c>
      <c r="P10">
        <f>ROUND(H10*$M$10,0)</f>
        <v>0</v>
      </c>
      <c r="Q10">
        <f>ROUND(I10*$M$10,0)</f>
        <v>0</v>
      </c>
      <c r="R10">
        <f>ROUND(J10*$M$10,0)</f>
        <v>0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x14ac:dyDescent="0.35">
      <c r="A11" s="16" t="s">
        <v>23</v>
      </c>
      <c r="B11" s="7" t="s">
        <v>69</v>
      </c>
      <c r="C11" s="7" t="s">
        <v>109</v>
      </c>
      <c r="F11" s="17"/>
      <c r="G11" s="17"/>
      <c r="H11" s="17"/>
      <c r="I11" s="17"/>
      <c r="J11" s="17"/>
      <c r="K11" s="3">
        <f t="shared" si="0"/>
        <v>0</v>
      </c>
      <c r="M11" s="34">
        <f t="shared" si="1"/>
        <v>0.316</v>
      </c>
      <c r="N11">
        <f>ROUND(F11*$M$11,0)</f>
        <v>0</v>
      </c>
      <c r="O11">
        <f>ROUND(G11*$M$11,0)</f>
        <v>0</v>
      </c>
      <c r="P11">
        <f>ROUND(H11*$M$11,0)</f>
        <v>0</v>
      </c>
      <c r="Q11">
        <f>ROUND(I11*$M$11,0)</f>
        <v>0</v>
      </c>
      <c r="R11">
        <f>ROUND(J11*$M$11,0)</f>
        <v>0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x14ac:dyDescent="0.35">
      <c r="A12" s="16" t="s">
        <v>23</v>
      </c>
      <c r="B12" s="7" t="s">
        <v>70</v>
      </c>
      <c r="F12" s="17"/>
      <c r="G12" s="17"/>
      <c r="H12" s="17"/>
      <c r="I12" s="17"/>
      <c r="J12" s="17"/>
      <c r="K12" s="3">
        <f t="shared" si="0"/>
        <v>0</v>
      </c>
      <c r="M12" s="34">
        <v>4.2000000000000003E-2</v>
      </c>
      <c r="N12">
        <f>ROUND(F12*$M$12,0)</f>
        <v>0</v>
      </c>
      <c r="O12">
        <f>ROUND(G12*$M$12,0)</f>
        <v>0</v>
      </c>
      <c r="P12">
        <f>ROUND(H12*$M$12,0)</f>
        <v>0</v>
      </c>
      <c r="Q12">
        <f>ROUND(I12*$M$12,0)</f>
        <v>0</v>
      </c>
      <c r="R12">
        <f>ROUND(J12*$M$12,0)</f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x14ac:dyDescent="0.35">
      <c r="A13" s="16" t="s">
        <v>23</v>
      </c>
      <c r="B13" t="s">
        <v>44</v>
      </c>
      <c r="F13" s="17"/>
      <c r="G13" s="17"/>
      <c r="H13" s="17"/>
      <c r="I13" s="17"/>
      <c r="J13" s="17"/>
      <c r="K13" s="3">
        <f t="shared" si="0"/>
        <v>0</v>
      </c>
      <c r="M13" s="34">
        <v>6.9999999999999999E-4</v>
      </c>
      <c r="N13">
        <f>ROUND(F13*$M$13,0)</f>
        <v>0</v>
      </c>
      <c r="O13">
        <f>ROUND(G13*$M$13,0)</f>
        <v>0</v>
      </c>
      <c r="P13">
        <f>ROUND(H13*$M$13,0)</f>
        <v>0</v>
      </c>
      <c r="Q13">
        <f>ROUND(I13*$M$13,0)</f>
        <v>0</v>
      </c>
      <c r="R13">
        <f>ROUND(J13*$M$13,0)</f>
        <v>0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x14ac:dyDescent="0.35">
      <c r="A14" s="16" t="s">
        <v>23</v>
      </c>
      <c r="B14" t="s">
        <v>30</v>
      </c>
      <c r="F14" s="17"/>
      <c r="G14" s="17"/>
      <c r="H14" s="17"/>
      <c r="I14" s="17"/>
      <c r="J14" s="17"/>
      <c r="K14" s="3">
        <f t="shared" si="0"/>
        <v>0</v>
      </c>
      <c r="M14" s="34">
        <f>M7</f>
        <v>0.316</v>
      </c>
      <c r="N14">
        <f>ROUND(F14*$M$14,0)</f>
        <v>0</v>
      </c>
      <c r="O14">
        <f>ROUND(G14*$M$14,0)</f>
        <v>0</v>
      </c>
      <c r="P14">
        <f>ROUND(H14*$M$14,0)</f>
        <v>0</v>
      </c>
      <c r="Q14">
        <f>ROUND(I14*$M$14,0)</f>
        <v>0</v>
      </c>
      <c r="R14">
        <f>ROUND(J14*$M$14,0)</f>
        <v>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x14ac:dyDescent="0.35">
      <c r="A15" s="16" t="s">
        <v>23</v>
      </c>
      <c r="B15" t="s">
        <v>21</v>
      </c>
      <c r="F15" s="17"/>
      <c r="G15" s="17"/>
      <c r="H15" s="17"/>
      <c r="I15" s="17"/>
      <c r="J15" s="17"/>
      <c r="K15" s="3">
        <f t="shared" si="0"/>
        <v>0</v>
      </c>
      <c r="M15" s="34">
        <v>7.9000000000000001E-2</v>
      </c>
      <c r="N15">
        <f>ROUND(F15*$M$15,0)</f>
        <v>0</v>
      </c>
      <c r="O15">
        <f>ROUND(G15*$M$15,0)</f>
        <v>0</v>
      </c>
      <c r="P15">
        <f>ROUND(H15*$M$15,0)</f>
        <v>0</v>
      </c>
      <c r="Q15">
        <f>ROUND(I15*$M$15,0)</f>
        <v>0</v>
      </c>
      <c r="R15">
        <f>ROUND(J15*$M$15,0)</f>
        <v>0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x14ac:dyDescent="0.35">
      <c r="A16" s="16" t="s">
        <v>23</v>
      </c>
      <c r="B16" t="s">
        <v>45</v>
      </c>
      <c r="F16" s="17"/>
      <c r="G16" s="17"/>
      <c r="H16" s="17"/>
      <c r="I16" s="17"/>
      <c r="J16" s="17"/>
      <c r="K16" s="3">
        <f t="shared" si="0"/>
        <v>0</v>
      </c>
      <c r="M16" s="34">
        <f>M7</f>
        <v>0.316</v>
      </c>
      <c r="N16">
        <f>ROUND(F16*$M$16,0)</f>
        <v>0</v>
      </c>
      <c r="O16">
        <f>ROUND(G16*$M$16,0)</f>
        <v>0</v>
      </c>
      <c r="P16">
        <f>ROUND(H16*$M$16,0)</f>
        <v>0</v>
      </c>
      <c r="Q16">
        <f>ROUND(I16*$M$16,0)</f>
        <v>0</v>
      </c>
      <c r="R16">
        <f>ROUND(J16*$M$16,0)</f>
        <v>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x14ac:dyDescent="0.35">
      <c r="A17" s="16" t="s">
        <v>23</v>
      </c>
      <c r="B17" s="7" t="s">
        <v>59</v>
      </c>
      <c r="C17" s="7" t="s">
        <v>92</v>
      </c>
      <c r="F17" s="17"/>
      <c r="G17" s="17"/>
      <c r="H17" s="17"/>
      <c r="I17" s="17"/>
      <c r="J17" s="17"/>
      <c r="K17" s="3">
        <f t="shared" si="0"/>
        <v>0</v>
      </c>
      <c r="M17" s="34">
        <f>M7</f>
        <v>0.316</v>
      </c>
      <c r="N17">
        <f>ROUND(F17*$M$17,0)</f>
        <v>0</v>
      </c>
      <c r="O17">
        <f>ROUND(G17*$M$17,0)</f>
        <v>0</v>
      </c>
      <c r="P17">
        <f>ROUND(H17*$M$17,0)</f>
        <v>0</v>
      </c>
      <c r="Q17">
        <f>ROUND(I17*$M$17,0)</f>
        <v>0</v>
      </c>
      <c r="R17">
        <f>ROUND(J17*$M$17,0)</f>
        <v>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x14ac:dyDescent="0.35">
      <c r="A18" s="16" t="s">
        <v>23</v>
      </c>
      <c r="B18" s="7" t="s">
        <v>60</v>
      </c>
      <c r="C18" s="7" t="s">
        <v>92</v>
      </c>
      <c r="F18" s="17"/>
      <c r="G18" s="17"/>
      <c r="H18" s="17"/>
      <c r="I18" s="17"/>
      <c r="J18" s="17"/>
      <c r="K18" s="3">
        <f t="shared" si="0"/>
        <v>0</v>
      </c>
      <c r="M18" s="34">
        <f>M7</f>
        <v>0.316</v>
      </c>
      <c r="N18">
        <f>ROUND(F18*$M$18,0)</f>
        <v>0</v>
      </c>
      <c r="O18">
        <f>ROUND(G18*$M$18,0)</f>
        <v>0</v>
      </c>
      <c r="P18">
        <f>ROUND(H18*$M$18,0)</f>
        <v>0</v>
      </c>
      <c r="Q18">
        <f>ROUND(I18*$M$18,0)</f>
        <v>0</v>
      </c>
      <c r="R18">
        <f>ROUND(J18*$M$18,0)</f>
        <v>0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x14ac:dyDescent="0.35">
      <c r="A19" s="16" t="s">
        <v>23</v>
      </c>
      <c r="B19" s="7" t="s">
        <v>61</v>
      </c>
      <c r="C19" s="7" t="s">
        <v>92</v>
      </c>
      <c r="F19" s="17"/>
      <c r="G19" s="17"/>
      <c r="H19" s="17"/>
      <c r="I19" s="17"/>
      <c r="J19" s="17"/>
      <c r="K19" s="3">
        <f t="shared" si="0"/>
        <v>0</v>
      </c>
      <c r="M19" s="34">
        <f>M7</f>
        <v>0.316</v>
      </c>
      <c r="N19">
        <f>ROUND(F19*$M$19,0)</f>
        <v>0</v>
      </c>
      <c r="O19">
        <f>ROUND(G19*$M$19,0)</f>
        <v>0</v>
      </c>
      <c r="P19">
        <f>ROUND(H19*$M$19,0)</f>
        <v>0</v>
      </c>
      <c r="Q19">
        <f>ROUND(I19*$M$19,0)</f>
        <v>0</v>
      </c>
      <c r="R19">
        <f>ROUND(J19*$M$19,0)</f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3.5" thickBot="1" x14ac:dyDescent="0.45">
      <c r="A20" s="6" t="s">
        <v>0</v>
      </c>
      <c r="F20" s="4">
        <f t="shared" ref="F20:K20" si="2">SUM(F7:F19)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5">
        <f t="shared" si="2"/>
        <v>0</v>
      </c>
      <c r="S20" s="6" t="s">
        <v>87</v>
      </c>
    </row>
    <row r="21" spans="1:32" ht="16.5" x14ac:dyDescent="0.6">
      <c r="A21" s="6"/>
      <c r="B21" s="7" t="s">
        <v>47</v>
      </c>
      <c r="F21" s="2">
        <f>N7</f>
        <v>0</v>
      </c>
      <c r="G21" s="2">
        <f t="shared" ref="G21:J21" si="3">O7</f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3">
        <f t="shared" ref="K21:K34" si="4">SUM(F21:J21)</f>
        <v>0</v>
      </c>
      <c r="M21" s="23" t="s">
        <v>43</v>
      </c>
      <c r="R21" s="40" t="s">
        <v>71</v>
      </c>
      <c r="S21" s="41"/>
      <c r="T21" s="41"/>
      <c r="U21" s="42"/>
    </row>
    <row r="22" spans="1:32" ht="13.15" x14ac:dyDescent="0.4">
      <c r="A22" s="6"/>
      <c r="B22" s="7" t="s">
        <v>49</v>
      </c>
      <c r="F22" s="2">
        <f>N8</f>
        <v>0</v>
      </c>
      <c r="G22" s="2">
        <f>O8</f>
        <v>0</v>
      </c>
      <c r="H22" s="2">
        <f>P8</f>
        <v>0</v>
      </c>
      <c r="I22" s="2">
        <f>Q8</f>
        <v>0</v>
      </c>
      <c r="J22" s="2">
        <f>R8</f>
        <v>0</v>
      </c>
      <c r="K22" s="3">
        <f t="shared" si="4"/>
        <v>0</v>
      </c>
      <c r="R22" s="37" t="s">
        <v>72</v>
      </c>
      <c r="U22" s="38"/>
    </row>
    <row r="23" spans="1:32" ht="13.15" x14ac:dyDescent="0.4">
      <c r="A23" s="6"/>
      <c r="B23" s="7" t="s">
        <v>49</v>
      </c>
      <c r="F23" s="2">
        <f t="shared" ref="F23:F25" si="5">N9</f>
        <v>0</v>
      </c>
      <c r="G23" s="2">
        <f t="shared" ref="G23:G25" si="6">O9</f>
        <v>0</v>
      </c>
      <c r="H23" s="2">
        <f t="shared" ref="H23:H25" si="7">P9</f>
        <v>0</v>
      </c>
      <c r="I23" s="2">
        <f t="shared" ref="I23:I25" si="8">Q9</f>
        <v>0</v>
      </c>
      <c r="J23" s="2">
        <f t="shared" ref="J23:J25" si="9">R9</f>
        <v>0</v>
      </c>
      <c r="K23" s="3">
        <f t="shared" si="4"/>
        <v>0</v>
      </c>
      <c r="R23" s="37" t="s">
        <v>73</v>
      </c>
      <c r="U23" s="38"/>
    </row>
    <row r="24" spans="1:32" ht="13.15" x14ac:dyDescent="0.4">
      <c r="A24" s="6"/>
      <c r="B24" s="7" t="s">
        <v>49</v>
      </c>
      <c r="F24" s="2">
        <f t="shared" si="5"/>
        <v>0</v>
      </c>
      <c r="G24" s="2">
        <f t="shared" si="6"/>
        <v>0</v>
      </c>
      <c r="H24" s="2">
        <f t="shared" si="7"/>
        <v>0</v>
      </c>
      <c r="I24" s="2">
        <f t="shared" si="8"/>
        <v>0</v>
      </c>
      <c r="J24" s="2">
        <f t="shared" si="9"/>
        <v>0</v>
      </c>
      <c r="K24" s="3">
        <f t="shared" si="4"/>
        <v>0</v>
      </c>
      <c r="R24" s="37" t="s">
        <v>74</v>
      </c>
      <c r="U24" s="38"/>
    </row>
    <row r="25" spans="1:32" ht="13.15" x14ac:dyDescent="0.4">
      <c r="A25" s="6"/>
      <c r="B25" s="7" t="s">
        <v>49</v>
      </c>
      <c r="F25" s="2">
        <f t="shared" si="5"/>
        <v>0</v>
      </c>
      <c r="G25" s="2">
        <f t="shared" si="6"/>
        <v>0</v>
      </c>
      <c r="H25" s="2">
        <f t="shared" si="7"/>
        <v>0</v>
      </c>
      <c r="I25" s="2">
        <f t="shared" si="8"/>
        <v>0</v>
      </c>
      <c r="J25" s="2">
        <f t="shared" si="9"/>
        <v>0</v>
      </c>
      <c r="K25" s="3">
        <f t="shared" si="4"/>
        <v>0</v>
      </c>
      <c r="R25" s="37" t="s">
        <v>79</v>
      </c>
      <c r="U25" s="38"/>
    </row>
    <row r="26" spans="1:32" ht="13.15" x14ac:dyDescent="0.4">
      <c r="A26" s="6"/>
      <c r="B26" s="7" t="s">
        <v>42</v>
      </c>
      <c r="F26" s="2">
        <f t="shared" ref="F26:J32" si="10">N12</f>
        <v>0</v>
      </c>
      <c r="G26" s="2">
        <f t="shared" si="10"/>
        <v>0</v>
      </c>
      <c r="H26" s="2">
        <f t="shared" si="10"/>
        <v>0</v>
      </c>
      <c r="I26" s="2">
        <f t="shared" si="10"/>
        <v>0</v>
      </c>
      <c r="J26" s="2">
        <f t="shared" si="10"/>
        <v>0</v>
      </c>
      <c r="K26" s="3">
        <f t="shared" si="4"/>
        <v>0</v>
      </c>
      <c r="R26" s="37" t="s">
        <v>80</v>
      </c>
      <c r="U26" s="38"/>
    </row>
    <row r="27" spans="1:32" ht="13.15" x14ac:dyDescent="0.4">
      <c r="A27" s="6"/>
      <c r="B27" s="7" t="s">
        <v>50</v>
      </c>
      <c r="F27" s="2">
        <f t="shared" si="10"/>
        <v>0</v>
      </c>
      <c r="G27" s="2">
        <f t="shared" si="10"/>
        <v>0</v>
      </c>
      <c r="H27" s="2">
        <f t="shared" si="10"/>
        <v>0</v>
      </c>
      <c r="I27" s="2">
        <f t="shared" si="10"/>
        <v>0</v>
      </c>
      <c r="J27" s="2">
        <f t="shared" si="10"/>
        <v>0</v>
      </c>
      <c r="K27" s="3">
        <f t="shared" si="4"/>
        <v>0</v>
      </c>
      <c r="R27" s="39" t="s">
        <v>75</v>
      </c>
      <c r="U27" s="38"/>
    </row>
    <row r="28" spans="1:32" ht="13.15" x14ac:dyDescent="0.4">
      <c r="A28" s="6"/>
      <c r="B28" s="7" t="s">
        <v>51</v>
      </c>
      <c r="F28" s="2">
        <f t="shared" si="10"/>
        <v>0</v>
      </c>
      <c r="G28" s="2">
        <f t="shared" si="10"/>
        <v>0</v>
      </c>
      <c r="H28" s="2">
        <f t="shared" si="10"/>
        <v>0</v>
      </c>
      <c r="I28" s="2">
        <f t="shared" si="10"/>
        <v>0</v>
      </c>
      <c r="J28" s="2">
        <f t="shared" si="10"/>
        <v>0</v>
      </c>
      <c r="K28" s="3">
        <f t="shared" si="4"/>
        <v>0</v>
      </c>
      <c r="R28" s="45"/>
      <c r="S28" s="46"/>
      <c r="T28" s="46"/>
      <c r="U28" s="47"/>
    </row>
    <row r="29" spans="1:32" ht="13.15" x14ac:dyDescent="0.4">
      <c r="A29" s="6"/>
      <c r="B29" s="7" t="s">
        <v>41</v>
      </c>
      <c r="F29" s="2">
        <f t="shared" si="10"/>
        <v>0</v>
      </c>
      <c r="G29" s="2">
        <f t="shared" si="10"/>
        <v>0</v>
      </c>
      <c r="H29" s="2">
        <f t="shared" si="10"/>
        <v>0</v>
      </c>
      <c r="I29" s="2">
        <f t="shared" si="10"/>
        <v>0</v>
      </c>
      <c r="J29" s="2">
        <f t="shared" si="10"/>
        <v>0</v>
      </c>
      <c r="K29" s="3">
        <f t="shared" si="4"/>
        <v>0</v>
      </c>
      <c r="R29" s="48"/>
      <c r="S29" s="49"/>
      <c r="T29" s="49"/>
      <c r="U29" s="50"/>
    </row>
    <row r="30" spans="1:32" ht="13.15" x14ac:dyDescent="0.4">
      <c r="A30" s="6"/>
      <c r="B30" s="7" t="s">
        <v>48</v>
      </c>
      <c r="F30" s="2">
        <f t="shared" si="10"/>
        <v>0</v>
      </c>
      <c r="G30" s="2">
        <f t="shared" si="10"/>
        <v>0</v>
      </c>
      <c r="H30" s="2">
        <f t="shared" si="10"/>
        <v>0</v>
      </c>
      <c r="I30" s="2">
        <f t="shared" si="10"/>
        <v>0</v>
      </c>
      <c r="J30" s="2">
        <f t="shared" si="10"/>
        <v>0</v>
      </c>
      <c r="K30" s="3">
        <f t="shared" si="4"/>
        <v>0</v>
      </c>
      <c r="R30" s="48"/>
      <c r="S30" s="49"/>
      <c r="T30" s="49"/>
      <c r="U30" s="50"/>
    </row>
    <row r="31" spans="1:32" ht="13.5" thickBot="1" x14ac:dyDescent="0.45">
      <c r="A31" s="6"/>
      <c r="B31" s="7" t="s">
        <v>62</v>
      </c>
      <c r="F31" s="2">
        <f t="shared" si="10"/>
        <v>0</v>
      </c>
      <c r="G31" s="2">
        <f t="shared" si="10"/>
        <v>0</v>
      </c>
      <c r="H31" s="2">
        <f t="shared" si="10"/>
        <v>0</v>
      </c>
      <c r="I31" s="2">
        <f t="shared" si="10"/>
        <v>0</v>
      </c>
      <c r="J31" s="2">
        <f t="shared" si="10"/>
        <v>0</v>
      </c>
      <c r="K31" s="3">
        <f t="shared" si="4"/>
        <v>0</v>
      </c>
      <c r="R31" s="51"/>
      <c r="S31" s="52"/>
      <c r="T31" s="52"/>
      <c r="U31" s="53"/>
    </row>
    <row r="32" spans="1:32" ht="13.15" x14ac:dyDescent="0.4">
      <c r="A32" s="6"/>
      <c r="B32" s="7" t="s">
        <v>63</v>
      </c>
      <c r="F32" s="2">
        <f t="shared" si="10"/>
        <v>0</v>
      </c>
      <c r="G32" s="2">
        <f t="shared" si="10"/>
        <v>0</v>
      </c>
      <c r="H32" s="2">
        <f t="shared" si="10"/>
        <v>0</v>
      </c>
      <c r="I32" s="2">
        <f t="shared" si="10"/>
        <v>0</v>
      </c>
      <c r="J32" s="2">
        <f t="shared" si="10"/>
        <v>0</v>
      </c>
      <c r="K32" s="3">
        <f t="shared" si="4"/>
        <v>0</v>
      </c>
      <c r="R32" s="33" t="s">
        <v>82</v>
      </c>
    </row>
    <row r="33" spans="2:20" ht="15" x14ac:dyDescent="0.4">
      <c r="B33" s="7" t="s">
        <v>64</v>
      </c>
      <c r="F33" s="2">
        <f t="shared" ref="F33" si="11">N19</f>
        <v>0</v>
      </c>
      <c r="G33" s="2">
        <f t="shared" ref="G33" si="12">O19</f>
        <v>0</v>
      </c>
      <c r="H33" s="2">
        <f t="shared" ref="H33" si="13">P19</f>
        <v>0</v>
      </c>
      <c r="I33" s="2">
        <f t="shared" ref="I33" si="14">Q19</f>
        <v>0</v>
      </c>
      <c r="J33" s="2">
        <f t="shared" ref="J33" si="15">R19</f>
        <v>0</v>
      </c>
      <c r="K33" s="3">
        <f>SUM(F33:J33)</f>
        <v>0</v>
      </c>
      <c r="M33" s="23" t="s">
        <v>43</v>
      </c>
      <c r="R33" s="43" t="s">
        <v>88</v>
      </c>
    </row>
    <row r="34" spans="2:20" ht="13.15" x14ac:dyDescent="0.4">
      <c r="B34" s="6" t="s">
        <v>40</v>
      </c>
      <c r="F34" s="4">
        <f>SUM(F20:F33)</f>
        <v>0</v>
      </c>
      <c r="G34" s="4">
        <f t="shared" ref="G34:J34" si="16">SUM(G20:G33)</f>
        <v>0</v>
      </c>
      <c r="H34" s="4">
        <f t="shared" si="16"/>
        <v>0</v>
      </c>
      <c r="I34" s="4">
        <f t="shared" si="16"/>
        <v>0</v>
      </c>
      <c r="J34" s="4">
        <f t="shared" si="16"/>
        <v>0</v>
      </c>
      <c r="K34" s="5">
        <f t="shared" si="4"/>
        <v>0</v>
      </c>
      <c r="R34" t="s">
        <v>81</v>
      </c>
    </row>
    <row r="35" spans="2:20" ht="13.15" x14ac:dyDescent="0.4">
      <c r="B35" s="7" t="s">
        <v>86</v>
      </c>
      <c r="F35" s="17"/>
      <c r="G35" s="17"/>
      <c r="H35" s="17"/>
      <c r="I35" s="17"/>
      <c r="J35" s="17"/>
      <c r="K35" s="3">
        <f t="shared" ref="K35:K50" si="17">SUM(F35:J35)</f>
        <v>0</v>
      </c>
      <c r="M35" s="33" t="s">
        <v>76</v>
      </c>
      <c r="R35" s="33" t="s">
        <v>83</v>
      </c>
    </row>
    <row r="36" spans="2:20" ht="13.15" x14ac:dyDescent="0.4">
      <c r="B36" t="s">
        <v>39</v>
      </c>
      <c r="F36" s="17"/>
      <c r="G36" s="17"/>
      <c r="H36" s="17"/>
      <c r="I36" s="17"/>
      <c r="J36" s="17"/>
      <c r="K36" s="3">
        <f t="shared" si="17"/>
        <v>0</v>
      </c>
      <c r="N36" s="7" t="s">
        <v>96</v>
      </c>
      <c r="R36" s="43" t="s">
        <v>78</v>
      </c>
    </row>
    <row r="37" spans="2:20" ht="13.15" x14ac:dyDescent="0.4">
      <c r="B37" t="s">
        <v>52</v>
      </c>
      <c r="F37" s="17"/>
      <c r="G37" s="17"/>
      <c r="H37" s="17"/>
      <c r="I37" s="17"/>
      <c r="J37" s="17"/>
      <c r="K37" s="3">
        <f t="shared" si="17"/>
        <v>0</v>
      </c>
      <c r="N37" t="s">
        <v>77</v>
      </c>
      <c r="R37" s="6" t="s">
        <v>84</v>
      </c>
    </row>
    <row r="38" spans="2:20" ht="13.15" x14ac:dyDescent="0.4">
      <c r="B38" t="s">
        <v>22</v>
      </c>
      <c r="F38" s="17"/>
      <c r="G38" s="17"/>
      <c r="H38" s="17"/>
      <c r="I38" s="17"/>
      <c r="J38" s="17"/>
      <c r="K38" s="3">
        <f t="shared" si="17"/>
        <v>0</v>
      </c>
      <c r="L38" s="33" t="s">
        <v>95</v>
      </c>
      <c r="R38" s="33" t="s">
        <v>90</v>
      </c>
    </row>
    <row r="39" spans="2:20" x14ac:dyDescent="0.35">
      <c r="B39" t="s">
        <v>1</v>
      </c>
      <c r="F39" s="17"/>
      <c r="G39" s="17"/>
      <c r="H39" s="17"/>
      <c r="I39" s="17"/>
      <c r="J39" s="17"/>
      <c r="K39" s="3">
        <f t="shared" si="17"/>
        <v>0</v>
      </c>
      <c r="N39" s="7"/>
      <c r="R39" s="54" t="s">
        <v>89</v>
      </c>
    </row>
    <row r="40" spans="2:20" ht="15" x14ac:dyDescent="0.4">
      <c r="B40" t="s">
        <v>2</v>
      </c>
      <c r="F40" s="17"/>
      <c r="G40" s="17"/>
      <c r="H40" s="17"/>
      <c r="I40" s="17"/>
      <c r="J40" s="17"/>
      <c r="K40" s="3">
        <f t="shared" si="17"/>
        <v>0</v>
      </c>
      <c r="M40" s="23" t="s">
        <v>43</v>
      </c>
      <c r="S40" s="54"/>
    </row>
    <row r="41" spans="2:20" x14ac:dyDescent="0.35">
      <c r="B41" t="s">
        <v>13</v>
      </c>
      <c r="F41" s="17"/>
      <c r="G41" s="17"/>
      <c r="H41" s="17"/>
      <c r="I41" s="17"/>
      <c r="J41" s="17"/>
      <c r="K41" s="3">
        <f t="shared" si="17"/>
        <v>0</v>
      </c>
      <c r="N41" s="2"/>
      <c r="O41" s="2"/>
      <c r="P41" s="2"/>
      <c r="Q41" s="2"/>
      <c r="S41" s="63"/>
      <c r="T41" s="63"/>
    </row>
    <row r="42" spans="2:20" x14ac:dyDescent="0.35">
      <c r="B42" t="s">
        <v>14</v>
      </c>
      <c r="F42" s="17"/>
      <c r="G42" s="17"/>
      <c r="H42" s="17"/>
      <c r="I42" s="17"/>
      <c r="J42" s="17"/>
      <c r="K42" s="3">
        <f t="shared" si="17"/>
        <v>0</v>
      </c>
    </row>
    <row r="43" spans="2:20" x14ac:dyDescent="0.35">
      <c r="B43" t="s">
        <v>15</v>
      </c>
      <c r="F43" s="17"/>
      <c r="G43" s="17"/>
      <c r="H43" s="17"/>
      <c r="I43" s="17"/>
      <c r="J43" s="17"/>
      <c r="K43" s="3">
        <f t="shared" si="17"/>
        <v>0</v>
      </c>
    </row>
    <row r="44" spans="2:20" x14ac:dyDescent="0.35">
      <c r="B44" t="s">
        <v>32</v>
      </c>
      <c r="F44" s="17"/>
      <c r="G44" s="17"/>
      <c r="H44" s="17"/>
      <c r="I44" s="17"/>
      <c r="J44" s="17"/>
      <c r="K44" s="3">
        <f t="shared" si="17"/>
        <v>0</v>
      </c>
    </row>
    <row r="45" spans="2:20" x14ac:dyDescent="0.35">
      <c r="B45" t="s">
        <v>33</v>
      </c>
      <c r="F45" s="17"/>
      <c r="G45" s="17"/>
      <c r="H45" s="17"/>
      <c r="I45" s="17"/>
      <c r="J45" s="17"/>
      <c r="K45" s="3">
        <f t="shared" si="17"/>
        <v>0</v>
      </c>
    </row>
    <row r="46" spans="2:20" ht="13.15" x14ac:dyDescent="0.4">
      <c r="B46" s="7" t="s">
        <v>99</v>
      </c>
      <c r="C46" s="55" t="s">
        <v>98</v>
      </c>
      <c r="D46" s="36"/>
      <c r="F46" s="17"/>
      <c r="G46" s="17"/>
      <c r="H46" s="17"/>
      <c r="I46" s="17"/>
      <c r="J46" s="17"/>
      <c r="K46" s="3">
        <f t="shared" si="17"/>
        <v>0</v>
      </c>
      <c r="L46" s="33" t="s">
        <v>102</v>
      </c>
    </row>
    <row r="47" spans="2:20" ht="13.15" x14ac:dyDescent="0.4">
      <c r="B47" s="7" t="s">
        <v>65</v>
      </c>
      <c r="F47" s="17"/>
      <c r="G47" s="17"/>
      <c r="H47" s="17"/>
      <c r="I47" s="17"/>
      <c r="J47" s="17"/>
      <c r="K47" s="3">
        <f t="shared" ref="K47" si="18">SUM(F47:J47)</f>
        <v>0</v>
      </c>
      <c r="L47" s="33" t="s">
        <v>85</v>
      </c>
    </row>
    <row r="48" spans="2:20" x14ac:dyDescent="0.35">
      <c r="B48" s="7" t="s">
        <v>57</v>
      </c>
      <c r="F48" s="17"/>
      <c r="G48" s="17"/>
      <c r="H48" s="17"/>
      <c r="I48" s="17"/>
      <c r="J48" s="17"/>
      <c r="K48" s="3">
        <f t="shared" ref="K48" si="19">SUM(F48:J48)</f>
        <v>0</v>
      </c>
    </row>
    <row r="49" spans="1:25" x14ac:dyDescent="0.35">
      <c r="B49" s="7" t="s">
        <v>58</v>
      </c>
      <c r="F49" s="17"/>
      <c r="G49" s="17"/>
      <c r="H49" s="17"/>
      <c r="I49" s="17"/>
      <c r="J49" s="17"/>
      <c r="K49" s="3">
        <f t="shared" ref="K49" si="20">SUM(F49:J49)</f>
        <v>0</v>
      </c>
    </row>
    <row r="50" spans="1:25" x14ac:dyDescent="0.35">
      <c r="B50" s="7" t="s">
        <v>67</v>
      </c>
      <c r="F50" s="17"/>
      <c r="G50" s="17"/>
      <c r="H50" s="17"/>
      <c r="I50" s="17"/>
      <c r="J50" s="17"/>
      <c r="K50" s="3">
        <f t="shared" si="17"/>
        <v>0</v>
      </c>
    </row>
    <row r="51" spans="1:25" ht="13.15" x14ac:dyDescent="0.4">
      <c r="A51" s="6" t="s">
        <v>29</v>
      </c>
      <c r="F51" s="4">
        <f t="shared" ref="F51:K51" si="21">SUM(F34:F50)</f>
        <v>0</v>
      </c>
      <c r="G51" s="4">
        <f t="shared" si="21"/>
        <v>0</v>
      </c>
      <c r="H51" s="4">
        <f t="shared" si="21"/>
        <v>0</v>
      </c>
      <c r="I51" s="4">
        <f t="shared" si="21"/>
        <v>0</v>
      </c>
      <c r="J51" s="4">
        <f t="shared" si="21"/>
        <v>0</v>
      </c>
      <c r="K51" s="5">
        <f t="shared" si="21"/>
        <v>0</v>
      </c>
      <c r="M51" s="24" t="s">
        <v>19</v>
      </c>
      <c r="N51" s="25"/>
      <c r="O51" t="s">
        <v>16</v>
      </c>
      <c r="P51" t="s">
        <v>17</v>
      </c>
      <c r="Q51" t="s">
        <v>18</v>
      </c>
      <c r="R51" t="s">
        <v>34</v>
      </c>
      <c r="S51" t="s">
        <v>35</v>
      </c>
    </row>
    <row r="52" spans="1:25" x14ac:dyDescent="0.35">
      <c r="B52" t="s">
        <v>27</v>
      </c>
      <c r="F52" s="2">
        <f>IF($K$52&gt;0,ROUND(F51/$K$51*$K$52,0),0)</f>
        <v>0</v>
      </c>
      <c r="G52" s="2">
        <f>IF($K$52&gt;0,ROUND(G51/$K$51*$K$52,0),0)</f>
        <v>0</v>
      </c>
      <c r="H52" s="2">
        <f>IF($K$52&gt;0,ROUND(H51/$K$51*$K$52,0),0)</f>
        <v>0</v>
      </c>
      <c r="I52" s="2">
        <f>IF($K$52&gt;0,ROUND(I51/$K$51*$K$52,0),0)</f>
        <v>0</v>
      </c>
      <c r="J52" s="2">
        <f>IF($K$52&gt;0,K52-F52-G52-H52-I52,0)</f>
        <v>0</v>
      </c>
      <c r="K52" s="3">
        <f>IF(M52&lt;M55,M52,M55)</f>
        <v>0</v>
      </c>
      <c r="M52" s="3">
        <f>ROUNDDOWN((((K51-K46-K45-K44-K43-K42-K41-K38-K35)+S52+R52+Q52+P52+O52)*C3),0)</f>
        <v>0</v>
      </c>
      <c r="N52" s="26"/>
      <c r="O52">
        <f>IF(K41&lt;25000,K41,25000)</f>
        <v>0</v>
      </c>
      <c r="P52">
        <f>IF(K42&lt;25000,K42,25000)</f>
        <v>0</v>
      </c>
      <c r="Q52">
        <f>IF(K43&lt;25000,K43,25000)</f>
        <v>0</v>
      </c>
      <c r="R52">
        <f>IF(K44&lt;25000,K44,25000)</f>
        <v>0</v>
      </c>
      <c r="S52">
        <f>IF(K45&lt;25000,K45,25000)</f>
        <v>0</v>
      </c>
    </row>
    <row r="53" spans="1:25" ht="13.15" x14ac:dyDescent="0.4">
      <c r="A53" s="6" t="s">
        <v>28</v>
      </c>
      <c r="F53" s="4">
        <f>IF(F52="",0,F51+F52)</f>
        <v>0</v>
      </c>
      <c r="G53" s="4">
        <f>IF(G52="",0,G51+G52)</f>
        <v>0</v>
      </c>
      <c r="H53" s="4">
        <f>IF(H52="",0,H51+H52)</f>
        <v>0</v>
      </c>
      <c r="I53" s="4">
        <f>IF(I52="",0,I51+I52)</f>
        <v>0</v>
      </c>
      <c r="J53" s="4">
        <f>IF(J52="",0,J51+J52)</f>
        <v>0</v>
      </c>
      <c r="K53" s="5">
        <f>K51+K52</f>
        <v>0</v>
      </c>
      <c r="M53" s="27"/>
      <c r="N53" s="26"/>
    </row>
    <row r="54" spans="1:25" x14ac:dyDescent="0.35">
      <c r="M54" s="28" t="s">
        <v>20</v>
      </c>
      <c r="N54" s="26"/>
    </row>
    <row r="55" spans="1:25" ht="13.15" x14ac:dyDescent="0.4">
      <c r="M55" s="29">
        <f>ROUNDDOWN(($K$51-K46)*C2,0)</f>
        <v>0</v>
      </c>
      <c r="N55" s="30"/>
      <c r="U55" s="61"/>
      <c r="V55" s="61"/>
      <c r="W55" s="61"/>
      <c r="X55" s="61"/>
      <c r="Y55" s="61"/>
    </row>
    <row r="56" spans="1:25" x14ac:dyDescent="0.35">
      <c r="J56" s="13"/>
    </row>
    <row r="57" spans="1:25" ht="13.15" x14ac:dyDescent="0.4">
      <c r="A57" s="14" t="s">
        <v>38</v>
      </c>
      <c r="B57" s="15"/>
      <c r="C57" s="15"/>
      <c r="D57" s="15"/>
      <c r="E57" s="12" t="s">
        <v>37</v>
      </c>
      <c r="F57" s="2">
        <f>SUM(F41:F46)</f>
        <v>0</v>
      </c>
      <c r="G57" s="2">
        <f>SUM(G41:G46)</f>
        <v>0</v>
      </c>
      <c r="H57" s="2">
        <f>SUM(H41:H46)</f>
        <v>0</v>
      </c>
      <c r="I57" s="2">
        <f>SUM(I41:I46)</f>
        <v>0</v>
      </c>
      <c r="J57" s="13">
        <f>SUM(J41:J46)</f>
        <v>0</v>
      </c>
      <c r="K57" s="3">
        <f>SUM(F57:J57)</f>
        <v>0</v>
      </c>
      <c r="N57" s="20"/>
      <c r="U57" s="18"/>
    </row>
    <row r="58" spans="1:25" x14ac:dyDescent="0.35">
      <c r="J58" s="13"/>
      <c r="M58" s="21"/>
      <c r="N58" s="2"/>
      <c r="O58" s="7"/>
      <c r="U58" s="19"/>
      <c r="X58" s="62"/>
      <c r="Y58" s="62"/>
    </row>
    <row r="59" spans="1:25" ht="17.649999999999999" x14ac:dyDescent="0.5">
      <c r="A59" s="57" t="s">
        <v>97</v>
      </c>
      <c r="B59" s="55" t="s">
        <v>103</v>
      </c>
      <c r="H59" s="33" t="s">
        <v>101</v>
      </c>
      <c r="M59" s="21"/>
      <c r="N59" s="2"/>
      <c r="O59" s="7"/>
      <c r="U59" s="19"/>
      <c r="Y59" s="19"/>
    </row>
    <row r="60" spans="1:25" ht="13.15" x14ac:dyDescent="0.4">
      <c r="B60" s="55" t="s">
        <v>100</v>
      </c>
      <c r="H60" s="43" t="s">
        <v>94</v>
      </c>
      <c r="M60" s="21"/>
      <c r="N60" s="2"/>
      <c r="U60" s="19"/>
      <c r="Y60" s="19"/>
    </row>
    <row r="61" spans="1:25" ht="12.75" customHeight="1" x14ac:dyDescent="0.5">
      <c r="A61" s="10"/>
      <c r="N61" s="2"/>
      <c r="O61" s="7"/>
    </row>
    <row r="62" spans="1:25" ht="12.75" customHeight="1" x14ac:dyDescent="0.4">
      <c r="A62" s="56" t="s">
        <v>110</v>
      </c>
      <c r="B62" s="11"/>
      <c r="M62" s="2"/>
      <c r="N62" s="7"/>
    </row>
    <row r="63" spans="1:25" ht="12.75" customHeight="1" x14ac:dyDescent="0.4">
      <c r="B63" s="11"/>
      <c r="M63" s="2"/>
      <c r="N63" s="7"/>
    </row>
    <row r="64" spans="1:25" x14ac:dyDescent="0.35">
      <c r="M64" s="2"/>
    </row>
    <row r="65" spans="13:13" x14ac:dyDescent="0.35">
      <c r="M65" s="2"/>
    </row>
    <row r="66" spans="13:13" x14ac:dyDescent="0.35">
      <c r="M66" s="2"/>
    </row>
    <row r="67" spans="13:13" x14ac:dyDescent="0.35">
      <c r="M67" s="2"/>
    </row>
    <row r="68" spans="13:13" x14ac:dyDescent="0.35">
      <c r="M68" s="2"/>
    </row>
    <row r="69" spans="13:13" x14ac:dyDescent="0.35">
      <c r="M69" s="2"/>
    </row>
    <row r="70" spans="13:13" x14ac:dyDescent="0.35">
      <c r="M70" s="2"/>
    </row>
    <row r="71" spans="13:13" x14ac:dyDescent="0.35">
      <c r="M71" s="2"/>
    </row>
    <row r="72" spans="13:13" x14ac:dyDescent="0.35">
      <c r="M72" s="2"/>
    </row>
    <row r="73" spans="13:13" x14ac:dyDescent="0.35">
      <c r="M73" s="2"/>
    </row>
    <row r="74" spans="13:13" x14ac:dyDescent="0.35">
      <c r="M74" s="2"/>
    </row>
  </sheetData>
  <mergeCells count="3">
    <mergeCell ref="U55:Y55"/>
    <mergeCell ref="X58:Y58"/>
    <mergeCell ref="S41:T41"/>
  </mergeCells>
  <phoneticPr fontId="0" type="noConversion"/>
  <hyperlinks>
    <hyperlink ref="R33" r:id="rId1" xr:uid="{00000000-0004-0000-0000-000000000000}"/>
    <hyperlink ref="R36" r:id="rId2" xr:uid="{00000000-0004-0000-0000-000001000000}"/>
    <hyperlink ref="R39" r:id="rId3" xr:uid="{00000000-0004-0000-0000-000002000000}"/>
    <hyperlink ref="H60" r:id="rId4" xr:uid="{00000000-0004-0000-0000-000003000000}"/>
  </hyperlinks>
  <pageMargins left="0.75" right="0.75" top="1" bottom="1" header="0.5" footer="0.5"/>
  <pageSetup scale="63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5-YR Budg</vt:lpstr>
      <vt:lpstr>'5-YR Budg'!Print_Area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Sisco</dc:creator>
  <cp:lastModifiedBy>Joshua C. Boice</cp:lastModifiedBy>
  <cp:lastPrinted>2021-03-31T20:31:51Z</cp:lastPrinted>
  <dcterms:created xsi:type="dcterms:W3CDTF">2002-09-24T19:38:20Z</dcterms:created>
  <dcterms:modified xsi:type="dcterms:W3CDTF">2023-07-24T17:07:08Z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2023-07-24T17:07:03Z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649c01ef-6370-46de-b6c0-04972db2ad44</vt:lpwstr>
  </property>
  <property fmtid="{D5CDD505-2E9C-101B-9397-08002B2CF9AE}" pid="8" name="MSIP_Label_0570d0e1-5e3d-4557-a9f8-84d8494b9cc8_ContentBits">
    <vt:lpwstr>0</vt:lpwstr>
  </property>
</Properties>
</file>